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견적서" sheetId="1" r:id="rId1"/>
    <sheet name="쓰는 법" sheetId="2" r:id="rId2"/>
  </sheets>
  <definedNames>
    <definedName name="_xlnm.Print_Area" localSheetId="0">'견적서'!$A$1:$I$42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yyyy&quot;년&quot; m&quot;월&quot; d&quot;일&quot;"/>
  </numFmts>
  <fonts count="7">
    <font>
      <sz val="11"/>
      <name val="맑은 고딕"/>
      <family val="2"/>
    </font>
    <font>
      <b/>
      <sz val="20"/>
      <name val="맑은 고딕"/>
      <family val="2"/>
    </font>
    <font>
      <b/>
      <sz val="11"/>
      <name val="맑은 고딕"/>
      <family val="2"/>
    </font>
    <font>
      <sz val="9"/>
      <color rgb="FF666666"/>
      <name val="맑은 고딕"/>
      <family val="2"/>
    </font>
    <font>
      <u/>
      <sz val="10"/>
      <color rgb="FF0F5F58"/>
      <name val="맑은 고딕"/>
      <family val="2"/>
    </font>
    <font>
      <b/>
      <sz val="12"/>
      <name val="맑은 고딕"/>
      <family val="2"/>
    </font>
    <font>
      <b/>
      <sz val="10"/>
      <color rgb="FFB4441A"/>
      <name val="맑은 고딕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7D6"/>
        <bgColor indexed="64"/>
      </patternFill>
    </fill>
    <fill>
      <patternFill patternType="solid">
        <fgColor rgb="FFE6F2EF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7">
    <xf numFmtId="0" fontId="0" fillId="0" borderId="0" xfId="0" applyProtection="1">
      <protection locked="0"/>
    </xf>
    <xf numFmtId="0" fontId="1" fillId="0" borderId="0" xfId="0" applyProtection="1" applyFont="1" applyAlignment="1">
      <alignment horizontal="center" vertical="center"/>
      <protection locked="0"/>
    </xf>
    <xf numFmtId="0" fontId="2" fillId="2" borderId="1" xfId="0" applyProtection="1" applyFont="1" applyFill="1" applyBorder="1" applyAlignment="1">
      <alignment horizontal="center" vertical="center" wrapText="1"/>
      <protection locked="0"/>
    </xf>
    <xf numFmtId="0" fontId="0" fillId="3" borderId="1" xfId="0" applyProtection="1" applyFill="1" applyBorder="1" applyAlignment="1">
      <alignment vertical="center" shrinkToFit="1"/>
      <protection locked="0"/>
    </xf>
    <xf numFmtId="0" fontId="0" fillId="3" borderId="1" xfId="0" applyProtection="1" applyFill="1" applyBorder="1" applyAlignment="1">
      <alignment horizontal="right" vertical="center"/>
      <protection locked="0"/>
    </xf>
    <xf numFmtId="164" fontId="0" fillId="3" borderId="1" xfId="0" applyProtection="1" applyNumberFormat="1" applyFill="1" applyBorder="1" applyAlignment="1">
      <alignment horizontal="right" vertical="center"/>
      <protection locked="0"/>
    </xf>
    <xf numFmtId="164" fontId="0" fillId="0" borderId="1" xfId="0" applyNumberFormat="1" applyBorder="1" applyAlignment="1">
      <alignment horizontal="right" vertical="center"/>
    </xf>
    <xf numFmtId="0" fontId="2" fillId="4" borderId="1" xfId="0" applyProtection="1" applyFont="1" applyFill="1" applyBorder="1" applyAlignment="1">
      <alignment horizontal="center" vertical="center" wrapText="1"/>
      <protection locked="0"/>
    </xf>
    <xf numFmtId="0" fontId="2" fillId="2" borderId="1" xfId="0" applyProtection="1" applyFont="1" applyFill="1" applyBorder="1" applyAlignment="1">
      <alignment horizontal="center" vertical="center"/>
      <protection locked="0"/>
    </xf>
    <xf numFmtId="164" fontId="2" fillId="2" borderId="1" xfId="0" applyNumberFormat="1" applyFont="1" applyFill="1" applyBorder="1" applyAlignment="1">
      <alignment horizontal="right" vertical="center"/>
    </xf>
    <xf numFmtId="0" fontId="3" fillId="0" borderId="0" xfId="0" applyProtection="1" applyFont="1" applyAlignment="1">
      <alignment vertical="center" wrapText="1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Protection="1" applyFont="1" applyAlignment="1">
      <alignment horizontal="right" vertical="center"/>
      <protection locked="0"/>
    </xf>
    <xf numFmtId="165" fontId="0" fillId="3" borderId="1" xfId="0" applyProtection="1" applyNumberFormat="1" applyFill="1" applyBorder="1" applyAlignment="1">
      <alignment horizontal="center" vertical="center"/>
      <protection locked="0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8"/>
  <cols>
    <col min="1" max="1" width="5" customWidth="1"/>
    <col min="2" max="2" width="22" customWidth="1"/>
    <col min="3" max="3" width="11" customWidth="1"/>
    <col min="4" max="4" width="8" customWidth="1"/>
    <col min="5" max="5" width="9" customWidth="1"/>
    <col min="6" max="6" width="12" customWidth="1"/>
    <col min="7" max="7" width="14" customWidth="1"/>
    <col min="8" max="8" width="12" customWidth="1"/>
    <col min="9" max="9" width="14" customWidth="1"/>
  </cols>
  <sheetData>
    <row r="1" ht="40" customHeight="1">
      <c r="A1" t="inlineStr" s="1">
        <is>
          <t xml:space="preserve">견 적 서</t>
        </is>
      </c>
      <c r="B1" s="1"/>
      <c r="C1" s="1"/>
      <c r="D1" s="1"/>
      <c r="E1" s="1"/>
      <c r="F1" s="1"/>
      <c r="G1" s="1"/>
      <c r="H1" s="1"/>
      <c r="I1" s="1"/>
    </row>
    <row r="3">
      <c r="A3" t="inlineStr" s="2">
        <is>
          <t xml:space="preserve">견적일</t>
        </is>
      </c>
      <c r="B3" s="15"/>
      <c r="C3" s="15"/>
      <c r="G3" t="inlineStr" s="2">
        <is>
          <t xml:space="preserve">부가세</t>
        </is>
      </c>
      <c r="H3" t="inlineStr" s="3">
        <is>
          <t xml:space="preserve">별도</t>
        </is>
      </c>
      <c r="I3" s="3"/>
    </row>
    <row r="4">
      <c r="A4" t="inlineStr" s="2">
        <is>
          <t xml:space="preserve">공급자</t>
        </is>
      </c>
      <c r="B4" t="inlineStr" s="2">
        <is>
          <t xml:space="preserve">등록번호</t>
        </is>
      </c>
      <c r="C4" s="3"/>
      <c r="D4" s="3"/>
      <c r="E4" t="inlineStr" s="2">
        <is>
          <t xml:space="preserve">수 신</t>
        </is>
      </c>
      <c r="F4" t="inlineStr" s="2">
        <is>
          <t xml:space="preserve">상호</t>
        </is>
      </c>
      <c r="G4" s="3"/>
      <c r="H4" s="3"/>
      <c r="I4" s="3"/>
    </row>
    <row r="5">
      <c r="A5" s="2"/>
      <c r="B5" t="inlineStr" s="2">
        <is>
          <t xml:space="preserve">상호</t>
        </is>
      </c>
      <c r="C5" s="3"/>
      <c r="D5" s="3"/>
      <c r="E5" s="2"/>
      <c r="F5" t="inlineStr" s="2">
        <is>
          <t xml:space="preserve">등록번호</t>
        </is>
      </c>
      <c r="G5" s="3"/>
      <c r="H5" s="3"/>
      <c r="I5" s="3"/>
    </row>
    <row r="6">
      <c r="A6" s="2"/>
      <c r="B6" t="inlineStr" s="2">
        <is>
          <t xml:space="preserve">대표자</t>
        </is>
      </c>
      <c r="C6" s="3"/>
      <c r="D6" s="3"/>
      <c r="E6" s="2"/>
      <c r="F6" t="inlineStr" s="2">
        <is>
          <t xml:space="preserve">담당자</t>
        </is>
      </c>
      <c r="G6" s="3"/>
      <c r="H6" s="3"/>
      <c r="I6" s="3"/>
    </row>
    <row r="7">
      <c r="A7" s="2"/>
      <c r="B7" t="inlineStr" s="2">
        <is>
          <t xml:space="preserve">주소</t>
        </is>
      </c>
      <c r="C7" s="3"/>
      <c r="D7" s="3"/>
      <c r="E7" s="2"/>
      <c r="F7" t="inlineStr" s="2">
        <is>
          <t xml:space="preserve">주소</t>
        </is>
      </c>
      <c r="G7" s="3"/>
      <c r="H7" s="3"/>
      <c r="I7" s="3"/>
    </row>
    <row r="8">
      <c r="A8" s="2"/>
      <c r="B8" t="inlineStr" s="2">
        <is>
          <t xml:space="preserve">전화</t>
        </is>
      </c>
      <c r="C8" s="3"/>
      <c r="D8" s="3"/>
      <c r="E8" s="2"/>
      <c r="F8" t="inlineStr" s="2">
        <is>
          <t xml:space="preserve">전화</t>
        </is>
      </c>
      <c r="G8" s="3"/>
      <c r="H8" s="3"/>
      <c r="I8" s="3"/>
    </row>
    <row r="9" ht="24" customHeight="1">
      <c r="A9" t="inlineStr" s="8">
        <is>
          <t xml:space="preserve">견적금액</t>
        </is>
      </c>
      <c r="B9" s="8"/>
      <c r="C9" s="12" t="str">
        <f>IF(G32&gt;0,IFERROR("일금 "&amp;NUMBERSTRING(G32,1)&amp;"원정",""),"")</f>
      </c>
      <c r="D9" s="12"/>
      <c r="E9" s="12"/>
      <c r="F9" s="12"/>
      <c r="G9" s="9">
        <f>G32</f>
      </c>
      <c r="H9" s="9"/>
      <c r="I9" s="9"/>
    </row>
    <row r="10">
      <c r="A10" t="inlineStr" s="7">
        <is>
          <t xml:space="preserve">No</t>
        </is>
      </c>
      <c r="B10" t="inlineStr" s="7">
        <is>
          <t xml:space="preserve">품목</t>
        </is>
      </c>
      <c r="C10" t="inlineStr" s="7">
        <is>
          <t xml:space="preserve">규격</t>
        </is>
      </c>
      <c r="D10" t="inlineStr" s="7">
        <is>
          <t xml:space="preserve">단위</t>
        </is>
      </c>
      <c r="E10" t="inlineStr" s="7">
        <is>
          <t xml:space="preserve">수량</t>
        </is>
      </c>
      <c r="F10" t="inlineStr" s="7">
        <is>
          <t xml:space="preserve">단가</t>
        </is>
      </c>
      <c r="G10" t="inlineStr" s="7">
        <is>
          <t xml:space="preserve">공급가액</t>
        </is>
      </c>
      <c r="H10" t="inlineStr" s="7">
        <is>
          <t xml:space="preserve">세액</t>
        </is>
      </c>
      <c r="I10" t="inlineStr" s="7">
        <is>
          <t xml:space="preserve">비고</t>
        </is>
      </c>
    </row>
    <row r="11">
      <c r="A11" s="13">
        <v>1</v>
      </c>
      <c r="B11" s="3"/>
      <c r="C11" s="3"/>
      <c r="D11" s="3"/>
      <c r="E11" s="4"/>
      <c r="F11" s="5"/>
      <c r="G11" s="6">
        <f>IF(AND(TRIM(SUBSTITUTE(SUBSTITUTE(B11," "," "),"　"," "))="",E11="",F11=""),"",IF(TRIM(SUBSTITUTE(SUBSTITUTE(B11," "," "),"　"," "))="","품목 이름 필요",IF(IFERROR(AND(ISNUMBER(E11),ISNUMBER(F11),LEFT(IFERROR(CELL("format",E11),"G"),1)&lt;&gt;"D",LEFT(IFERROR(CELL("format",E11),"G"),1)&lt;&gt;"S",LEFT(IFERROR(CELL("format",F11),"G"),1)&lt;&gt;"D",LEFT(IFERROR(CELL("format",F11),"G"),1)&lt;&gt;"S",E11&gt;=0,E11&lt;=1000000,ROUND(E11,3)=E11,OR(ROUND(E11,2)=E11,OR(LOWER(TRIM(D11))={"kg","g","l","ml","톤","키로","킬로","킬로그램","그램","리터","미리","k"})),F11&gt;=0,F11&lt;=10000000000,INT(F11)=F11,ROUND(ROUND(E11*1000,0)*F11/1000,0)&lt;=1000000000000),FALSE),ROUND(ROUND(E11*1000,0)*F11/1000,0)-IF($H$3="포함",INT(ROUND(ROUND(E11*1000,0)*F11/1000,0)/11),0),"확인 필요")))</f>
      </c>
      <c r="H11" s="6">
        <f>IF(ISNUMBER(G11),IF($H$3="별도",INT(ROUND(ROUND(E11*1000,0)*F11/1000,0)/10),IF($H$3="포함",INT(ROUND(ROUND(E11*1000,0)*F11/1000,0)/11),0)),"")</f>
      </c>
      <c r="I11" s="3"/>
    </row>
    <row r="12">
      <c r="A12" s="13">
        <v>2</v>
      </c>
      <c r="B12" s="3"/>
      <c r="C12" s="3"/>
      <c r="D12" s="3"/>
      <c r="E12" s="4"/>
      <c r="F12" s="5"/>
      <c r="G12" s="6">
        <f>IF(AND(TRIM(SUBSTITUTE(SUBSTITUTE(B12," "," "),"　"," "))="",E12="",F12=""),"",IF(TRIM(SUBSTITUTE(SUBSTITUTE(B12," "," "),"　"," "))="","품목 이름 필요",IF(IFERROR(AND(ISNUMBER(E12),ISNUMBER(F12),LEFT(IFERROR(CELL("format",E12),"G"),1)&lt;&gt;"D",LEFT(IFERROR(CELL("format",E12),"G"),1)&lt;&gt;"S",LEFT(IFERROR(CELL("format",F12),"G"),1)&lt;&gt;"D",LEFT(IFERROR(CELL("format",F12),"G"),1)&lt;&gt;"S",E12&gt;=0,E12&lt;=1000000,ROUND(E12,3)=E12,OR(ROUND(E12,2)=E12,OR(LOWER(TRIM(D12))={"kg","g","l","ml","톤","키로","킬로","킬로그램","그램","리터","미리","k"})),F12&gt;=0,F12&lt;=10000000000,INT(F12)=F12,ROUND(ROUND(E12*1000,0)*F12/1000,0)&lt;=1000000000000),FALSE),ROUND(ROUND(E12*1000,0)*F12/1000,0)-IF($H$3="포함",INT(ROUND(ROUND(E12*1000,0)*F12/1000,0)/11),0),"확인 필요")))</f>
      </c>
      <c r="H12" s="6">
        <f>IF(ISNUMBER(G12),IF($H$3="별도",INT(ROUND(ROUND(E12*1000,0)*F12/1000,0)/10),IF($H$3="포함",INT(ROUND(ROUND(E12*1000,0)*F12/1000,0)/11),0)),"")</f>
      </c>
      <c r="I12" s="3"/>
    </row>
    <row r="13">
      <c r="A13" s="13">
        <v>3</v>
      </c>
      <c r="B13" s="3"/>
      <c r="C13" s="3"/>
      <c r="D13" s="3"/>
      <c r="E13" s="4"/>
      <c r="F13" s="5"/>
      <c r="G13" s="6">
        <f>IF(AND(TRIM(SUBSTITUTE(SUBSTITUTE(B13," "," "),"　"," "))="",E13="",F13=""),"",IF(TRIM(SUBSTITUTE(SUBSTITUTE(B13," "," "),"　"," "))="","품목 이름 필요",IF(IFERROR(AND(ISNUMBER(E13),ISNUMBER(F13),LEFT(IFERROR(CELL("format",E13),"G"),1)&lt;&gt;"D",LEFT(IFERROR(CELL("format",E13),"G"),1)&lt;&gt;"S",LEFT(IFERROR(CELL("format",F13),"G"),1)&lt;&gt;"D",LEFT(IFERROR(CELL("format",F13),"G"),1)&lt;&gt;"S",E13&gt;=0,E13&lt;=1000000,ROUND(E13,3)=E13,OR(ROUND(E13,2)=E13,OR(LOWER(TRIM(D13))={"kg","g","l","ml","톤","키로","킬로","킬로그램","그램","리터","미리","k"})),F13&gt;=0,F13&lt;=10000000000,INT(F13)=F13,ROUND(ROUND(E13*1000,0)*F13/1000,0)&lt;=1000000000000),FALSE),ROUND(ROUND(E13*1000,0)*F13/1000,0)-IF($H$3="포함",INT(ROUND(ROUND(E13*1000,0)*F13/1000,0)/11),0),"확인 필요")))</f>
      </c>
      <c r="H13" s="6">
        <f>IF(ISNUMBER(G13),IF($H$3="별도",INT(ROUND(ROUND(E13*1000,0)*F13/1000,0)/10),IF($H$3="포함",INT(ROUND(ROUND(E13*1000,0)*F13/1000,0)/11),0)),"")</f>
      </c>
      <c r="I13" s="3"/>
    </row>
    <row r="14">
      <c r="A14" s="13">
        <v>4</v>
      </c>
      <c r="B14" s="3"/>
      <c r="C14" s="3"/>
      <c r="D14" s="3"/>
      <c r="E14" s="4"/>
      <c r="F14" s="5"/>
      <c r="G14" s="6">
        <f>IF(AND(TRIM(SUBSTITUTE(SUBSTITUTE(B14," "," "),"　"," "))="",E14="",F14=""),"",IF(TRIM(SUBSTITUTE(SUBSTITUTE(B14," "," "),"　"," "))="","품목 이름 필요",IF(IFERROR(AND(ISNUMBER(E14),ISNUMBER(F14),LEFT(IFERROR(CELL("format",E14),"G"),1)&lt;&gt;"D",LEFT(IFERROR(CELL("format",E14),"G"),1)&lt;&gt;"S",LEFT(IFERROR(CELL("format",F14),"G"),1)&lt;&gt;"D",LEFT(IFERROR(CELL("format",F14),"G"),1)&lt;&gt;"S",E14&gt;=0,E14&lt;=1000000,ROUND(E14,3)=E14,OR(ROUND(E14,2)=E14,OR(LOWER(TRIM(D14))={"kg","g","l","ml","톤","키로","킬로","킬로그램","그램","리터","미리","k"})),F14&gt;=0,F14&lt;=10000000000,INT(F14)=F14,ROUND(ROUND(E14*1000,0)*F14/1000,0)&lt;=1000000000000),FALSE),ROUND(ROUND(E14*1000,0)*F14/1000,0)-IF($H$3="포함",INT(ROUND(ROUND(E14*1000,0)*F14/1000,0)/11),0),"확인 필요")))</f>
      </c>
      <c r="H14" s="6">
        <f>IF(ISNUMBER(G14),IF($H$3="별도",INT(ROUND(ROUND(E14*1000,0)*F14/1000,0)/10),IF($H$3="포함",INT(ROUND(ROUND(E14*1000,0)*F14/1000,0)/11),0)),"")</f>
      </c>
      <c r="I14" s="3"/>
    </row>
    <row r="15">
      <c r="A15" s="13">
        <v>5</v>
      </c>
      <c r="B15" s="3"/>
      <c r="C15" s="3"/>
      <c r="D15" s="3"/>
      <c r="E15" s="4"/>
      <c r="F15" s="5"/>
      <c r="G15" s="6">
        <f>IF(AND(TRIM(SUBSTITUTE(SUBSTITUTE(B15," "," "),"　"," "))="",E15="",F15=""),"",IF(TRIM(SUBSTITUTE(SUBSTITUTE(B15," "," "),"　"," "))="","품목 이름 필요",IF(IFERROR(AND(ISNUMBER(E15),ISNUMBER(F15),LEFT(IFERROR(CELL("format",E15),"G"),1)&lt;&gt;"D",LEFT(IFERROR(CELL("format",E15),"G"),1)&lt;&gt;"S",LEFT(IFERROR(CELL("format",F15),"G"),1)&lt;&gt;"D",LEFT(IFERROR(CELL("format",F15),"G"),1)&lt;&gt;"S",E15&gt;=0,E15&lt;=1000000,ROUND(E15,3)=E15,OR(ROUND(E15,2)=E15,OR(LOWER(TRIM(D15))={"kg","g","l","ml","톤","키로","킬로","킬로그램","그램","리터","미리","k"})),F15&gt;=0,F15&lt;=10000000000,INT(F15)=F15,ROUND(ROUND(E15*1000,0)*F15/1000,0)&lt;=1000000000000),FALSE),ROUND(ROUND(E15*1000,0)*F15/1000,0)-IF($H$3="포함",INT(ROUND(ROUND(E15*1000,0)*F15/1000,0)/11),0),"확인 필요")))</f>
      </c>
      <c r="H15" s="6">
        <f>IF(ISNUMBER(G15),IF($H$3="별도",INT(ROUND(ROUND(E15*1000,0)*F15/1000,0)/10),IF($H$3="포함",INT(ROUND(ROUND(E15*1000,0)*F15/1000,0)/11),0)),"")</f>
      </c>
      <c r="I15" s="3"/>
    </row>
    <row r="16">
      <c r="A16" s="13">
        <v>6</v>
      </c>
      <c r="B16" s="3"/>
      <c r="C16" s="3"/>
      <c r="D16" s="3"/>
      <c r="E16" s="4"/>
      <c r="F16" s="5"/>
      <c r="G16" s="6">
        <f>IF(AND(TRIM(SUBSTITUTE(SUBSTITUTE(B16," "," "),"　"," "))="",E16="",F16=""),"",IF(TRIM(SUBSTITUTE(SUBSTITUTE(B16," "," "),"　"," "))="","품목 이름 필요",IF(IFERROR(AND(ISNUMBER(E16),ISNUMBER(F16),LEFT(IFERROR(CELL("format",E16),"G"),1)&lt;&gt;"D",LEFT(IFERROR(CELL("format",E16),"G"),1)&lt;&gt;"S",LEFT(IFERROR(CELL("format",F16),"G"),1)&lt;&gt;"D",LEFT(IFERROR(CELL("format",F16),"G"),1)&lt;&gt;"S",E16&gt;=0,E16&lt;=1000000,ROUND(E16,3)=E16,OR(ROUND(E16,2)=E16,OR(LOWER(TRIM(D16))={"kg","g","l","ml","톤","키로","킬로","킬로그램","그램","리터","미리","k"})),F16&gt;=0,F16&lt;=10000000000,INT(F16)=F16,ROUND(ROUND(E16*1000,0)*F16/1000,0)&lt;=1000000000000),FALSE),ROUND(ROUND(E16*1000,0)*F16/1000,0)-IF($H$3="포함",INT(ROUND(ROUND(E16*1000,0)*F16/1000,0)/11),0),"확인 필요")))</f>
      </c>
      <c r="H16" s="6">
        <f>IF(ISNUMBER(G16),IF($H$3="별도",INT(ROUND(ROUND(E16*1000,0)*F16/1000,0)/10),IF($H$3="포함",INT(ROUND(ROUND(E16*1000,0)*F16/1000,0)/11),0)),"")</f>
      </c>
      <c r="I16" s="3"/>
    </row>
    <row r="17">
      <c r="A17" s="13">
        <v>7</v>
      </c>
      <c r="B17" s="3"/>
      <c r="C17" s="3"/>
      <c r="D17" s="3"/>
      <c r="E17" s="4"/>
      <c r="F17" s="5"/>
      <c r="G17" s="6">
        <f>IF(AND(TRIM(SUBSTITUTE(SUBSTITUTE(B17," "," "),"　"," "))="",E17="",F17=""),"",IF(TRIM(SUBSTITUTE(SUBSTITUTE(B17," "," "),"　"," "))="","품목 이름 필요",IF(IFERROR(AND(ISNUMBER(E17),ISNUMBER(F17),LEFT(IFERROR(CELL("format",E17),"G"),1)&lt;&gt;"D",LEFT(IFERROR(CELL("format",E17),"G"),1)&lt;&gt;"S",LEFT(IFERROR(CELL("format",F17),"G"),1)&lt;&gt;"D",LEFT(IFERROR(CELL("format",F17),"G"),1)&lt;&gt;"S",E17&gt;=0,E17&lt;=1000000,ROUND(E17,3)=E17,OR(ROUND(E17,2)=E17,OR(LOWER(TRIM(D17))={"kg","g","l","ml","톤","키로","킬로","킬로그램","그램","리터","미리","k"})),F17&gt;=0,F17&lt;=10000000000,INT(F17)=F17,ROUND(ROUND(E17*1000,0)*F17/1000,0)&lt;=1000000000000),FALSE),ROUND(ROUND(E17*1000,0)*F17/1000,0)-IF($H$3="포함",INT(ROUND(ROUND(E17*1000,0)*F17/1000,0)/11),0),"확인 필요")))</f>
      </c>
      <c r="H17" s="6">
        <f>IF(ISNUMBER(G17),IF($H$3="별도",INT(ROUND(ROUND(E17*1000,0)*F17/1000,0)/10),IF($H$3="포함",INT(ROUND(ROUND(E17*1000,0)*F17/1000,0)/11),0)),"")</f>
      </c>
      <c r="I17" s="3"/>
    </row>
    <row r="18">
      <c r="A18" s="13">
        <v>8</v>
      </c>
      <c r="B18" s="3"/>
      <c r="C18" s="3"/>
      <c r="D18" s="3"/>
      <c r="E18" s="4"/>
      <c r="F18" s="5"/>
      <c r="G18" s="6">
        <f>IF(AND(TRIM(SUBSTITUTE(SUBSTITUTE(B18," "," "),"　"," "))="",E18="",F18=""),"",IF(TRIM(SUBSTITUTE(SUBSTITUTE(B18," "," "),"　"," "))="","품목 이름 필요",IF(IFERROR(AND(ISNUMBER(E18),ISNUMBER(F18),LEFT(IFERROR(CELL("format",E18),"G"),1)&lt;&gt;"D",LEFT(IFERROR(CELL("format",E18),"G"),1)&lt;&gt;"S",LEFT(IFERROR(CELL("format",F18),"G"),1)&lt;&gt;"D",LEFT(IFERROR(CELL("format",F18),"G"),1)&lt;&gt;"S",E18&gt;=0,E18&lt;=1000000,ROUND(E18,3)=E18,OR(ROUND(E18,2)=E18,OR(LOWER(TRIM(D18))={"kg","g","l","ml","톤","키로","킬로","킬로그램","그램","리터","미리","k"})),F18&gt;=0,F18&lt;=10000000000,INT(F18)=F18,ROUND(ROUND(E18*1000,0)*F18/1000,0)&lt;=1000000000000),FALSE),ROUND(ROUND(E18*1000,0)*F18/1000,0)-IF($H$3="포함",INT(ROUND(ROUND(E18*1000,0)*F18/1000,0)/11),0),"확인 필요")))</f>
      </c>
      <c r="H18" s="6">
        <f>IF(ISNUMBER(G18),IF($H$3="별도",INT(ROUND(ROUND(E18*1000,0)*F18/1000,0)/10),IF($H$3="포함",INT(ROUND(ROUND(E18*1000,0)*F18/1000,0)/11),0)),"")</f>
      </c>
      <c r="I18" s="3"/>
    </row>
    <row r="19">
      <c r="A19" s="13">
        <v>9</v>
      </c>
      <c r="B19" s="3"/>
      <c r="C19" s="3"/>
      <c r="D19" s="3"/>
      <c r="E19" s="4"/>
      <c r="F19" s="5"/>
      <c r="G19" s="6">
        <f>IF(AND(TRIM(SUBSTITUTE(SUBSTITUTE(B19," "," "),"　"," "))="",E19="",F19=""),"",IF(TRIM(SUBSTITUTE(SUBSTITUTE(B19," "," "),"　"," "))="","품목 이름 필요",IF(IFERROR(AND(ISNUMBER(E19),ISNUMBER(F19),LEFT(IFERROR(CELL("format",E19),"G"),1)&lt;&gt;"D",LEFT(IFERROR(CELL("format",E19),"G"),1)&lt;&gt;"S",LEFT(IFERROR(CELL("format",F19),"G"),1)&lt;&gt;"D",LEFT(IFERROR(CELL("format",F19),"G"),1)&lt;&gt;"S",E19&gt;=0,E19&lt;=1000000,ROUND(E19,3)=E19,OR(ROUND(E19,2)=E19,OR(LOWER(TRIM(D19))={"kg","g","l","ml","톤","키로","킬로","킬로그램","그램","리터","미리","k"})),F19&gt;=0,F19&lt;=10000000000,INT(F19)=F19,ROUND(ROUND(E19*1000,0)*F19/1000,0)&lt;=1000000000000),FALSE),ROUND(ROUND(E19*1000,0)*F19/1000,0)-IF($H$3="포함",INT(ROUND(ROUND(E19*1000,0)*F19/1000,0)/11),0),"확인 필요")))</f>
      </c>
      <c r="H19" s="6">
        <f>IF(ISNUMBER(G19),IF($H$3="별도",INT(ROUND(ROUND(E19*1000,0)*F19/1000,0)/10),IF($H$3="포함",INT(ROUND(ROUND(E19*1000,0)*F19/1000,0)/11),0)),"")</f>
      </c>
      <c r="I19" s="3"/>
    </row>
    <row r="20">
      <c r="A20" s="13">
        <v>10</v>
      </c>
      <c r="B20" s="3"/>
      <c r="C20" s="3"/>
      <c r="D20" s="3"/>
      <c r="E20" s="4"/>
      <c r="F20" s="5"/>
      <c r="G20" s="6">
        <f>IF(AND(TRIM(SUBSTITUTE(SUBSTITUTE(B20," "," "),"　"," "))="",E20="",F20=""),"",IF(TRIM(SUBSTITUTE(SUBSTITUTE(B20," "," "),"　"," "))="","품목 이름 필요",IF(IFERROR(AND(ISNUMBER(E20),ISNUMBER(F20),LEFT(IFERROR(CELL("format",E20),"G"),1)&lt;&gt;"D",LEFT(IFERROR(CELL("format",E20),"G"),1)&lt;&gt;"S",LEFT(IFERROR(CELL("format",F20),"G"),1)&lt;&gt;"D",LEFT(IFERROR(CELL("format",F20),"G"),1)&lt;&gt;"S",E20&gt;=0,E20&lt;=1000000,ROUND(E20,3)=E20,OR(ROUND(E20,2)=E20,OR(LOWER(TRIM(D20))={"kg","g","l","ml","톤","키로","킬로","킬로그램","그램","리터","미리","k"})),F20&gt;=0,F20&lt;=10000000000,INT(F20)=F20,ROUND(ROUND(E20*1000,0)*F20/1000,0)&lt;=1000000000000),FALSE),ROUND(ROUND(E20*1000,0)*F20/1000,0)-IF($H$3="포함",INT(ROUND(ROUND(E20*1000,0)*F20/1000,0)/11),0),"확인 필요")))</f>
      </c>
      <c r="H20" s="6">
        <f>IF(ISNUMBER(G20),IF($H$3="별도",INT(ROUND(ROUND(E20*1000,0)*F20/1000,0)/10),IF($H$3="포함",INT(ROUND(ROUND(E20*1000,0)*F20/1000,0)/11),0)),"")</f>
      </c>
      <c r="I20" s="3"/>
    </row>
    <row r="21">
      <c r="A21" s="13">
        <v>11</v>
      </c>
      <c r="B21" s="3"/>
      <c r="C21" s="3"/>
      <c r="D21" s="3"/>
      <c r="E21" s="4"/>
      <c r="F21" s="5"/>
      <c r="G21" s="6">
        <f>IF(AND(TRIM(SUBSTITUTE(SUBSTITUTE(B21," "," "),"　"," "))="",E21="",F21=""),"",IF(TRIM(SUBSTITUTE(SUBSTITUTE(B21," "," "),"　"," "))="","품목 이름 필요",IF(IFERROR(AND(ISNUMBER(E21),ISNUMBER(F21),LEFT(IFERROR(CELL("format",E21),"G"),1)&lt;&gt;"D",LEFT(IFERROR(CELL("format",E21),"G"),1)&lt;&gt;"S",LEFT(IFERROR(CELL("format",F21),"G"),1)&lt;&gt;"D",LEFT(IFERROR(CELL("format",F21),"G"),1)&lt;&gt;"S",E21&gt;=0,E21&lt;=1000000,ROUND(E21,3)=E21,OR(ROUND(E21,2)=E21,OR(LOWER(TRIM(D21))={"kg","g","l","ml","톤","키로","킬로","킬로그램","그램","리터","미리","k"})),F21&gt;=0,F21&lt;=10000000000,INT(F21)=F21,ROUND(ROUND(E21*1000,0)*F21/1000,0)&lt;=1000000000000),FALSE),ROUND(ROUND(E21*1000,0)*F21/1000,0)-IF($H$3="포함",INT(ROUND(ROUND(E21*1000,0)*F21/1000,0)/11),0),"확인 필요")))</f>
      </c>
      <c r="H21" s="6">
        <f>IF(ISNUMBER(G21),IF($H$3="별도",INT(ROUND(ROUND(E21*1000,0)*F21/1000,0)/10),IF($H$3="포함",INT(ROUND(ROUND(E21*1000,0)*F21/1000,0)/11),0)),"")</f>
      </c>
      <c r="I21" s="3"/>
    </row>
    <row r="22">
      <c r="A22" s="13">
        <v>12</v>
      </c>
      <c r="B22" s="3"/>
      <c r="C22" s="3"/>
      <c r="D22" s="3"/>
      <c r="E22" s="4"/>
      <c r="F22" s="5"/>
      <c r="G22" s="6">
        <f>IF(AND(TRIM(SUBSTITUTE(SUBSTITUTE(B22," "," "),"　"," "))="",E22="",F22=""),"",IF(TRIM(SUBSTITUTE(SUBSTITUTE(B22," "," "),"　"," "))="","품목 이름 필요",IF(IFERROR(AND(ISNUMBER(E22),ISNUMBER(F22),LEFT(IFERROR(CELL("format",E22),"G"),1)&lt;&gt;"D",LEFT(IFERROR(CELL("format",E22),"G"),1)&lt;&gt;"S",LEFT(IFERROR(CELL("format",F22),"G"),1)&lt;&gt;"D",LEFT(IFERROR(CELL("format",F22),"G"),1)&lt;&gt;"S",E22&gt;=0,E22&lt;=1000000,ROUND(E22,3)=E22,OR(ROUND(E22,2)=E22,OR(LOWER(TRIM(D22))={"kg","g","l","ml","톤","키로","킬로","킬로그램","그램","리터","미리","k"})),F22&gt;=0,F22&lt;=10000000000,INT(F22)=F22,ROUND(ROUND(E22*1000,0)*F22/1000,0)&lt;=1000000000000),FALSE),ROUND(ROUND(E22*1000,0)*F22/1000,0)-IF($H$3="포함",INT(ROUND(ROUND(E22*1000,0)*F22/1000,0)/11),0),"확인 필요")))</f>
      </c>
      <c r="H22" s="6">
        <f>IF(ISNUMBER(G22),IF($H$3="별도",INT(ROUND(ROUND(E22*1000,0)*F22/1000,0)/10),IF($H$3="포함",INT(ROUND(ROUND(E22*1000,0)*F22/1000,0)/11),0)),"")</f>
      </c>
      <c r="I22" s="3"/>
    </row>
    <row r="23">
      <c r="A23" s="13">
        <v>13</v>
      </c>
      <c r="B23" s="3"/>
      <c r="C23" s="3"/>
      <c r="D23" s="3"/>
      <c r="E23" s="4"/>
      <c r="F23" s="5"/>
      <c r="G23" s="6">
        <f>IF(AND(TRIM(SUBSTITUTE(SUBSTITUTE(B23," "," "),"　"," "))="",E23="",F23=""),"",IF(TRIM(SUBSTITUTE(SUBSTITUTE(B23," "," "),"　"," "))="","품목 이름 필요",IF(IFERROR(AND(ISNUMBER(E23),ISNUMBER(F23),LEFT(IFERROR(CELL("format",E23),"G"),1)&lt;&gt;"D",LEFT(IFERROR(CELL("format",E23),"G"),1)&lt;&gt;"S",LEFT(IFERROR(CELL("format",F23),"G"),1)&lt;&gt;"D",LEFT(IFERROR(CELL("format",F23),"G"),1)&lt;&gt;"S",E23&gt;=0,E23&lt;=1000000,ROUND(E23,3)=E23,OR(ROUND(E23,2)=E23,OR(LOWER(TRIM(D23))={"kg","g","l","ml","톤","키로","킬로","킬로그램","그램","리터","미리","k"})),F23&gt;=0,F23&lt;=10000000000,INT(F23)=F23,ROUND(ROUND(E23*1000,0)*F23/1000,0)&lt;=1000000000000),FALSE),ROUND(ROUND(E23*1000,0)*F23/1000,0)-IF($H$3="포함",INT(ROUND(ROUND(E23*1000,0)*F23/1000,0)/11),0),"확인 필요")))</f>
      </c>
      <c r="H23" s="6">
        <f>IF(ISNUMBER(G23),IF($H$3="별도",INT(ROUND(ROUND(E23*1000,0)*F23/1000,0)/10),IF($H$3="포함",INT(ROUND(ROUND(E23*1000,0)*F23/1000,0)/11),0)),"")</f>
      </c>
      <c r="I23" s="3"/>
    </row>
    <row r="24">
      <c r="A24" s="13">
        <v>14</v>
      </c>
      <c r="B24" s="3"/>
      <c r="C24" s="3"/>
      <c r="D24" s="3"/>
      <c r="E24" s="4"/>
      <c r="F24" s="5"/>
      <c r="G24" s="6">
        <f>IF(AND(TRIM(SUBSTITUTE(SUBSTITUTE(B24," "," "),"　"," "))="",E24="",F24=""),"",IF(TRIM(SUBSTITUTE(SUBSTITUTE(B24," "," "),"　"," "))="","품목 이름 필요",IF(IFERROR(AND(ISNUMBER(E24),ISNUMBER(F24),LEFT(IFERROR(CELL("format",E24),"G"),1)&lt;&gt;"D",LEFT(IFERROR(CELL("format",E24),"G"),1)&lt;&gt;"S",LEFT(IFERROR(CELL("format",F24),"G"),1)&lt;&gt;"D",LEFT(IFERROR(CELL("format",F24),"G"),1)&lt;&gt;"S",E24&gt;=0,E24&lt;=1000000,ROUND(E24,3)=E24,OR(ROUND(E24,2)=E24,OR(LOWER(TRIM(D24))={"kg","g","l","ml","톤","키로","킬로","킬로그램","그램","리터","미리","k"})),F24&gt;=0,F24&lt;=10000000000,INT(F24)=F24,ROUND(ROUND(E24*1000,0)*F24/1000,0)&lt;=1000000000000),FALSE),ROUND(ROUND(E24*1000,0)*F24/1000,0)-IF($H$3="포함",INT(ROUND(ROUND(E24*1000,0)*F24/1000,0)/11),0),"확인 필요")))</f>
      </c>
      <c r="H24" s="6">
        <f>IF(ISNUMBER(G24),IF($H$3="별도",INT(ROUND(ROUND(E24*1000,0)*F24/1000,0)/10),IF($H$3="포함",INT(ROUND(ROUND(E24*1000,0)*F24/1000,0)/11),0)),"")</f>
      </c>
      <c r="I24" s="3"/>
    </row>
    <row r="25">
      <c r="A25" s="13">
        <v>15</v>
      </c>
      <c r="B25" s="3"/>
      <c r="C25" s="3"/>
      <c r="D25" s="3"/>
      <c r="E25" s="4"/>
      <c r="F25" s="5"/>
      <c r="G25" s="6">
        <f>IF(AND(TRIM(SUBSTITUTE(SUBSTITUTE(B25," "," "),"　"," "))="",E25="",F25=""),"",IF(TRIM(SUBSTITUTE(SUBSTITUTE(B25," "," "),"　"," "))="","품목 이름 필요",IF(IFERROR(AND(ISNUMBER(E25),ISNUMBER(F25),LEFT(IFERROR(CELL("format",E25),"G"),1)&lt;&gt;"D",LEFT(IFERROR(CELL("format",E25),"G"),1)&lt;&gt;"S",LEFT(IFERROR(CELL("format",F25),"G"),1)&lt;&gt;"D",LEFT(IFERROR(CELL("format",F25),"G"),1)&lt;&gt;"S",E25&gt;=0,E25&lt;=1000000,ROUND(E25,3)=E25,OR(ROUND(E25,2)=E25,OR(LOWER(TRIM(D25))={"kg","g","l","ml","톤","키로","킬로","킬로그램","그램","리터","미리","k"})),F25&gt;=0,F25&lt;=10000000000,INT(F25)=F25,ROUND(ROUND(E25*1000,0)*F25/1000,0)&lt;=1000000000000),FALSE),ROUND(ROUND(E25*1000,0)*F25/1000,0)-IF($H$3="포함",INT(ROUND(ROUND(E25*1000,0)*F25/1000,0)/11),0),"확인 필요")))</f>
      </c>
      <c r="H25" s="6">
        <f>IF(ISNUMBER(G25),IF($H$3="별도",INT(ROUND(ROUND(E25*1000,0)*F25/1000,0)/10),IF($H$3="포함",INT(ROUND(ROUND(E25*1000,0)*F25/1000,0)/11),0)),"")</f>
      </c>
      <c r="I25" s="3"/>
    </row>
    <row r="26">
      <c r="A26" s="13">
        <v>16</v>
      </c>
      <c r="B26" s="3"/>
      <c r="C26" s="3"/>
      <c r="D26" s="3"/>
      <c r="E26" s="4"/>
      <c r="F26" s="5"/>
      <c r="G26" s="6">
        <f>IF(AND(TRIM(SUBSTITUTE(SUBSTITUTE(B26," "," "),"　"," "))="",E26="",F26=""),"",IF(TRIM(SUBSTITUTE(SUBSTITUTE(B26," "," "),"　"," "))="","품목 이름 필요",IF(IFERROR(AND(ISNUMBER(E26),ISNUMBER(F26),LEFT(IFERROR(CELL("format",E26),"G"),1)&lt;&gt;"D",LEFT(IFERROR(CELL("format",E26),"G"),1)&lt;&gt;"S",LEFT(IFERROR(CELL("format",F26),"G"),1)&lt;&gt;"D",LEFT(IFERROR(CELL("format",F26),"G"),1)&lt;&gt;"S",E26&gt;=0,E26&lt;=1000000,ROUND(E26,3)=E26,OR(ROUND(E26,2)=E26,OR(LOWER(TRIM(D26))={"kg","g","l","ml","톤","키로","킬로","킬로그램","그램","리터","미리","k"})),F26&gt;=0,F26&lt;=10000000000,INT(F26)=F26,ROUND(ROUND(E26*1000,0)*F26/1000,0)&lt;=1000000000000),FALSE),ROUND(ROUND(E26*1000,0)*F26/1000,0)-IF($H$3="포함",INT(ROUND(ROUND(E26*1000,0)*F26/1000,0)/11),0),"확인 필요")))</f>
      </c>
      <c r="H26" s="6">
        <f>IF(ISNUMBER(G26),IF($H$3="별도",INT(ROUND(ROUND(E26*1000,0)*F26/1000,0)/10),IF($H$3="포함",INT(ROUND(ROUND(E26*1000,0)*F26/1000,0)/11),0)),"")</f>
      </c>
      <c r="I26" s="3"/>
    </row>
    <row r="27">
      <c r="A27" s="13">
        <v>17</v>
      </c>
      <c r="B27" s="3"/>
      <c r="C27" s="3"/>
      <c r="D27" s="3"/>
      <c r="E27" s="4"/>
      <c r="F27" s="5"/>
      <c r="G27" s="6">
        <f>IF(AND(TRIM(SUBSTITUTE(SUBSTITUTE(B27," "," "),"　"," "))="",E27="",F27=""),"",IF(TRIM(SUBSTITUTE(SUBSTITUTE(B27," "," "),"　"," "))="","품목 이름 필요",IF(IFERROR(AND(ISNUMBER(E27),ISNUMBER(F27),LEFT(IFERROR(CELL("format",E27),"G"),1)&lt;&gt;"D",LEFT(IFERROR(CELL("format",E27),"G"),1)&lt;&gt;"S",LEFT(IFERROR(CELL("format",F27),"G"),1)&lt;&gt;"D",LEFT(IFERROR(CELL("format",F27),"G"),1)&lt;&gt;"S",E27&gt;=0,E27&lt;=1000000,ROUND(E27,3)=E27,OR(ROUND(E27,2)=E27,OR(LOWER(TRIM(D27))={"kg","g","l","ml","톤","키로","킬로","킬로그램","그램","리터","미리","k"})),F27&gt;=0,F27&lt;=10000000000,INT(F27)=F27,ROUND(ROUND(E27*1000,0)*F27/1000,0)&lt;=1000000000000),FALSE),ROUND(ROUND(E27*1000,0)*F27/1000,0)-IF($H$3="포함",INT(ROUND(ROUND(E27*1000,0)*F27/1000,0)/11),0),"확인 필요")))</f>
      </c>
      <c r="H27" s="6">
        <f>IF(ISNUMBER(G27),IF($H$3="별도",INT(ROUND(ROUND(E27*1000,0)*F27/1000,0)/10),IF($H$3="포함",INT(ROUND(ROUND(E27*1000,0)*F27/1000,0)/11),0)),"")</f>
      </c>
      <c r="I27" s="3"/>
    </row>
    <row r="28">
      <c r="A28" s="13">
        <v>18</v>
      </c>
      <c r="B28" s="3"/>
      <c r="C28" s="3"/>
      <c r="D28" s="3"/>
      <c r="E28" s="4"/>
      <c r="F28" s="5"/>
      <c r="G28" s="6">
        <f>IF(AND(TRIM(SUBSTITUTE(SUBSTITUTE(B28," "," "),"　"," "))="",E28="",F28=""),"",IF(TRIM(SUBSTITUTE(SUBSTITUTE(B28," "," "),"　"," "))="","품목 이름 필요",IF(IFERROR(AND(ISNUMBER(E28),ISNUMBER(F28),LEFT(IFERROR(CELL("format",E28),"G"),1)&lt;&gt;"D",LEFT(IFERROR(CELL("format",E28),"G"),1)&lt;&gt;"S",LEFT(IFERROR(CELL("format",F28),"G"),1)&lt;&gt;"D",LEFT(IFERROR(CELL("format",F28),"G"),1)&lt;&gt;"S",E28&gt;=0,E28&lt;=1000000,ROUND(E28,3)=E28,OR(ROUND(E28,2)=E28,OR(LOWER(TRIM(D28))={"kg","g","l","ml","톤","키로","킬로","킬로그램","그램","리터","미리","k"})),F28&gt;=0,F28&lt;=10000000000,INT(F28)=F28,ROUND(ROUND(E28*1000,0)*F28/1000,0)&lt;=1000000000000),FALSE),ROUND(ROUND(E28*1000,0)*F28/1000,0)-IF($H$3="포함",INT(ROUND(ROUND(E28*1000,0)*F28/1000,0)/11),0),"확인 필요")))</f>
      </c>
      <c r="H28" s="6">
        <f>IF(ISNUMBER(G28),IF($H$3="별도",INT(ROUND(ROUND(E28*1000,0)*F28/1000,0)/10),IF($H$3="포함",INT(ROUND(ROUND(E28*1000,0)*F28/1000,0)/11),0)),"")</f>
      </c>
      <c r="I28" s="3"/>
    </row>
    <row r="29">
      <c r="A29" s="13">
        <v>19</v>
      </c>
      <c r="B29" s="3"/>
      <c r="C29" s="3"/>
      <c r="D29" s="3"/>
      <c r="E29" s="4"/>
      <c r="F29" s="5"/>
      <c r="G29" s="6">
        <f>IF(AND(TRIM(SUBSTITUTE(SUBSTITUTE(B29," "," "),"　"," "))="",E29="",F29=""),"",IF(TRIM(SUBSTITUTE(SUBSTITUTE(B29," "," "),"　"," "))="","품목 이름 필요",IF(IFERROR(AND(ISNUMBER(E29),ISNUMBER(F29),LEFT(IFERROR(CELL("format",E29),"G"),1)&lt;&gt;"D",LEFT(IFERROR(CELL("format",E29),"G"),1)&lt;&gt;"S",LEFT(IFERROR(CELL("format",F29),"G"),1)&lt;&gt;"D",LEFT(IFERROR(CELL("format",F29),"G"),1)&lt;&gt;"S",E29&gt;=0,E29&lt;=1000000,ROUND(E29,3)=E29,OR(ROUND(E29,2)=E29,OR(LOWER(TRIM(D29))={"kg","g","l","ml","톤","키로","킬로","킬로그램","그램","리터","미리","k"})),F29&gt;=0,F29&lt;=10000000000,INT(F29)=F29,ROUND(ROUND(E29*1000,0)*F29/1000,0)&lt;=1000000000000),FALSE),ROUND(ROUND(E29*1000,0)*F29/1000,0)-IF($H$3="포함",INT(ROUND(ROUND(E29*1000,0)*F29/1000,0)/11),0),"확인 필요")))</f>
      </c>
      <c r="H29" s="6">
        <f>IF(ISNUMBER(G29),IF($H$3="별도",INT(ROUND(ROUND(E29*1000,0)*F29/1000,0)/10),IF($H$3="포함",INT(ROUND(ROUND(E29*1000,0)*F29/1000,0)/11),0)),"")</f>
      </c>
      <c r="I29" s="3"/>
    </row>
    <row r="30">
      <c r="A30" s="13">
        <v>20</v>
      </c>
      <c r="B30" s="3"/>
      <c r="C30" s="3"/>
      <c r="D30" s="3"/>
      <c r="E30" s="4"/>
      <c r="F30" s="5"/>
      <c r="G30" s="6">
        <f>IF(AND(TRIM(SUBSTITUTE(SUBSTITUTE(B30," "," "),"　"," "))="",E30="",F30=""),"",IF(TRIM(SUBSTITUTE(SUBSTITUTE(B30," "," "),"　"," "))="","품목 이름 필요",IF(IFERROR(AND(ISNUMBER(E30),ISNUMBER(F30),LEFT(IFERROR(CELL("format",E30),"G"),1)&lt;&gt;"D",LEFT(IFERROR(CELL("format",E30),"G"),1)&lt;&gt;"S",LEFT(IFERROR(CELL("format",F30),"G"),1)&lt;&gt;"D",LEFT(IFERROR(CELL("format",F30),"G"),1)&lt;&gt;"S",E30&gt;=0,E30&lt;=1000000,ROUND(E30,3)=E30,OR(ROUND(E30,2)=E30,OR(LOWER(TRIM(D30))={"kg","g","l","ml","톤","키로","킬로","킬로그램","그램","리터","미리","k"})),F30&gt;=0,F30&lt;=10000000000,INT(F30)=F30,ROUND(ROUND(E30*1000,0)*F30/1000,0)&lt;=1000000000000),FALSE),ROUND(ROUND(E30*1000,0)*F30/1000,0)-IF($H$3="포함",INT(ROUND(ROUND(E30*1000,0)*F30/1000,0)/11),0),"확인 필요")))</f>
      </c>
      <c r="H30" s="6">
        <f>IF(ISNUMBER(G30),IF($H$3="별도",INT(ROUND(ROUND(E30*1000,0)*F30/1000,0)/10),IF($H$3="포함",INT(ROUND(ROUND(E30*1000,0)*F30/1000,0)/11),0)),"")</f>
      </c>
      <c r="I30" s="3"/>
    </row>
    <row r="31">
      <c r="A31" t="inlineStr" s="8">
        <is>
          <t xml:space="preserve">합 계</t>
        </is>
      </c>
      <c r="B31" s="8"/>
      <c r="C31" s="8"/>
      <c r="D31" s="8"/>
      <c r="E31" s="8"/>
      <c r="F31" s="8"/>
      <c r="G31" s="9">
        <f>SUM(G11:G30)</f>
      </c>
      <c r="H31" s="9">
        <f>SUM(H11:H30)</f>
      </c>
      <c r="I31" s="8"/>
    </row>
    <row r="32">
      <c r="A32" t="inlineStr" s="8">
        <is>
          <t xml:space="preserve">견적금액(공급가액 + 세액)</t>
        </is>
      </c>
      <c r="B32" s="8"/>
      <c r="C32" s="8"/>
      <c r="D32" s="8"/>
      <c r="E32" s="8"/>
      <c r="F32" s="8"/>
      <c r="G32" s="9">
        <f>G31+H31</f>
      </c>
      <c r="H32" s="9"/>
      <c r="I32" s="9"/>
    </row>
    <row r="33">
      <c r="A33" s="16" t="str">
        <f>IF(COUNTIF(G11:G30,"확인 필요")+COUNTIF(G11:G30,"품목 이름 필요")&gt;0,"※ 금액을 못 구한 줄 "&amp;(COUNTIF(G11:G30,"확인 필요")+COUNTIF(G11:G30,"품목 이름 필요"))&amp;"개는 위 합계에 들어 있지 않습니다 — 품목 이름, 수량(숫자), 단가(원 단위 정수)를 확인하세요.","")</f>
      </c>
      <c r="B33" s="16"/>
      <c r="C33" s="16"/>
      <c r="D33" s="16"/>
      <c r="E33" s="16"/>
      <c r="F33" s="16"/>
      <c r="G33" s="16"/>
      <c r="H33" s="16"/>
      <c r="I33" s="16"/>
    </row>
    <row r="35">
      <c r="A35" t="inlineStr" s="2">
        <is>
          <t xml:space="preserve">유효기간</t>
        </is>
      </c>
      <c r="B35" s="2"/>
      <c r="C35" s="3"/>
      <c r="D35" s="3"/>
      <c r="E35" s="3"/>
      <c r="F35" s="3"/>
      <c r="G35" s="3"/>
      <c r="H35" s="3"/>
      <c r="I35" s="3"/>
    </row>
    <row r="36">
      <c r="A36" t="inlineStr" s="2">
        <is>
          <t xml:space="preserve">견적 조건</t>
        </is>
      </c>
      <c r="B36" s="2"/>
      <c r="C36" s="3"/>
      <c r="D36" s="3"/>
      <c r="E36" s="3"/>
      <c r="F36" s="3"/>
      <c r="G36" s="3"/>
      <c r="H36" s="3"/>
      <c r="I36" s="3"/>
    </row>
    <row r="37">
      <c r="A37" t="inlineStr" s="2">
        <is>
          <t xml:space="preserve">입금 계좌</t>
        </is>
      </c>
      <c r="B37" s="2"/>
      <c r="C37" s="3"/>
      <c r="D37" s="3"/>
      <c r="E37" s="3"/>
      <c r="F37" s="3"/>
      <c r="G37" s="3"/>
      <c r="H37" s="3"/>
      <c r="I37" s="3"/>
    </row>
    <row r="38">
      <c r="A38" t="inlineStr" s="2">
        <is>
          <t xml:space="preserve">메모</t>
        </is>
      </c>
      <c r="B38" s="2"/>
      <c r="C38" s="3"/>
      <c r="D38" s="3"/>
      <c r="E38" s="3"/>
      <c r="F38" s="3"/>
      <c r="G38" s="3"/>
      <c r="H38" s="3"/>
      <c r="I38" s="3"/>
    </row>
    <row r="40">
      <c r="E40" t="inlineStr" s="12">
        <is>
          <t xml:space="preserve">위와 같이 견적합니다.</t>
        </is>
      </c>
      <c r="F40" s="12"/>
      <c r="G40" s="12"/>
      <c r="H40" s="12"/>
      <c r="I40" s="12"/>
    </row>
    <row r="42">
      <c r="A42" s="11" t="str">
        <f>HYPERLINK("https://order-ledger-kr.pages.dev/start?from=xlsx","척척장부 무료 양식 — 카톡 주문 대화를 붙여넣으면 이 표가 자동으로 채워져요")</f>
      </c>
      <c r="B42" s="11"/>
      <c r="C42" s="11"/>
      <c r="D42" s="11"/>
      <c r="E42" s="11"/>
      <c r="F42" s="11"/>
      <c r="G42" s="11"/>
      <c r="H42" s="11"/>
      <c r="I42" s="11"/>
    </row>
  </sheetData>
  <sheetProtection sheet="1" objects="1" scenarios="1" formatCells="0" formatColumns="0" formatRows="0"/>
  <mergeCells count="32">
    <mergeCell ref="A1:I1"/>
    <mergeCell ref="B3:C3"/>
    <mergeCell ref="H3:I3"/>
    <mergeCell ref="A4:A8"/>
    <mergeCell ref="E4:E8"/>
    <mergeCell ref="C4:D4"/>
    <mergeCell ref="C5:D5"/>
    <mergeCell ref="C6:D6"/>
    <mergeCell ref="C7:D7"/>
    <mergeCell ref="C8:D8"/>
    <mergeCell ref="G4:I4"/>
    <mergeCell ref="G5:I5"/>
    <mergeCell ref="G6:I6"/>
    <mergeCell ref="G7:I7"/>
    <mergeCell ref="G8:I8"/>
    <mergeCell ref="A9:B9"/>
    <mergeCell ref="C9:F9"/>
    <mergeCell ref="G9:I9"/>
    <mergeCell ref="A31:F31"/>
    <mergeCell ref="A32:F32"/>
    <mergeCell ref="G32:I32"/>
    <mergeCell ref="A33:I33"/>
    <mergeCell ref="A35:B35"/>
    <mergeCell ref="C35:I35"/>
    <mergeCell ref="A36:B36"/>
    <mergeCell ref="C36:I36"/>
    <mergeCell ref="A37:B37"/>
    <mergeCell ref="C37:I37"/>
    <mergeCell ref="A38:B38"/>
    <mergeCell ref="C38:I38"/>
    <mergeCell ref="E40:I40"/>
    <mergeCell ref="A42:I42"/>
  </mergeCells>
  <dataValidations count="3">
    <dataValidation type="list" allowBlank="1" showErrorMessage="1" errorTitle="부가세" error="별도 · 포함 · 없음 중에서 골라 주세요." sqref="H3">
      <formula1>"별도,포함,없음"</formula1>
    </dataValidation>
    <dataValidation type="custom" allowBlank="1" showErrorMessage="1" errorTitle="수량" error="수량은 숫자로 적어 주세요(소수는 둘째 자리까지, kg·g·L처럼 무게·부피 단위면 셋째 자리까지). 단위는 단위 칸에." sqref="E11:E30">
      <formula1>AND(ISNUMBER(E11),E11&gt;=0,E11&lt;=1000000,ROUND(E11,3)=E11)</formula1>
    </dataValidation>
    <dataValidation type="custom" allowBlank="1" showErrorMessage="1" errorTitle="단가" error="단가는 원 단위 정수로 적어 주세요(쉼표·소수 없이, 100억 원까지)." sqref="F11:F30">
      <formula1>AND(ISNUMBER(F11),F11&gt;=0,F11&lt;=10000000000,INT(F11)=F11)</formula1>
    </dataValidation>
  </dataValidations>
  <printOptions horizontalCentered="1"/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110" customWidth="1"/>
  </cols>
  <sheetData>
    <row r="1">
      <c r="A1" t="inlineStr" s="12">
        <is>
          <t xml:space="preserve">견적서 무료 양식 — 쓰는 법</t>
        </is>
      </c>
    </row>
    <row r="2">
      <c r="A2" t="inlineStr">
        <is>
          <t xml:space="preserve">1. 노란 칸만 채우세요. 공급가액·세액·합계·한글 금액은 저절로 계산됩니다.</t>
        </is>
      </c>
    </row>
    <row r="3">
      <c r="A3" t="inlineStr">
        <is>
          <t xml:space="preserve">2. 부가세 칸(H3)에서 별도·포함·없음을 고르세요. 별도 = 단가가 공급가액, 포함 = 단가에 부가세가 들어 있음, 없음 = 세액 0(면세·간이 등).</t>
        </is>
      </c>
    </row>
    <row r="4">
      <c r="A4" t="inlineStr">
        <is>
          <t xml:space="preserve">3. 수량은 숫자로, 소수 둘째 자리까지 적어요(kg·g·L처럼 무게·부피 단위면 셋째 자리까지, 예: 1.255 kg). 1/2처럼 적으면 엑셀이 날짜로 바꾸니 0.5처럼 소수로 적으세요. 단가는 원 단위 정수(100억 원까지). 단위는 단위 칸에 따로 적습니다.</t>
        </is>
      </c>
    </row>
    <row r="5">
      <c r="A5" t="inlineStr">
        <is>
          <t xml:space="preserve">   품목 이름이 없거나 수량·단가를 읽을 수 없는 줄은 '확인 필요'로 보이고 합계에서 빠집니다. 합계 아래에 그런 줄이 몇 개인지 나옵니다.</t>
        </is>
      </c>
    </row>
    <row r="6">
      <c r="A6" t="inlineStr">
        <is>
          <t xml:space="preserve">4. 금액은 수량 × 단가를 원 단위로 반올림하고, 세액은 줄마다 원 미만을 버립니다(별도 ÷10, 포함 ÷11). 세금계산서 합계와 몇 원 다를 수 있으니 세금계산서 금액은 따로 확인하세요.</t>
        </is>
      </c>
    </row>
    <row r="7">
      <c r="A7" t="inlineStr">
        <is>
          <t xml:space="preserve">5. 한글 금액(일금 …원정)은 한국어 엑셀의 NUMBERSTRING 함수로 만듭니다. 다른 프로그램에서는 빈칸으로 보일 수 있어요.</t>
        </is>
      </c>
    </row>
    <row r="8">
      <c r="A8" t="inlineStr">
        <is>
          <t xml:space="preserve">6. 인쇄: 파일 &gt; 인쇄에서 A4 한 장에 맞춰집니다.</t>
        </is>
      </c>
    </row>
    <row r="9">
      <c r="A9" t="inlineStr">
        <is>
          <t xml:space="preserve">7. 계산 칸은 실수로 지워지지 않게 잠가 두었어요(노란 칸·이름 칸은 열려 있음). 꼭 고쳐야 하면 검토 &gt; 시트 보호 해제(암호 없음). 줄 넣기·지우기도 잠겨 있으니 빈 줄에 이어 적고, 지울 땐 노란 칸 내용만 지우세요.</t>
        </is>
      </c>
    </row>
    <row r="10">
      <c r="A10"/>
    </row>
    <row r="11">
      <c r="A11" t="inlineStr">
        <is>
          <t xml:space="preserve">인터넷 창에서 바로 쓰고 싶으면: 칸만 채우면 인쇄·PDF까지 되는 무료 작성기가 있습니다(가입 없음, 입력 내용은 내 기기에만).</t>
        </is>
      </c>
    </row>
    <row r="13">
      <c r="A13" s="11" t="str">
        <f>HYPERLINK("https://order-ledger-kr.pages.dev/forms?from=xlsx","무료 양식 모음 — order-ledger-kr.pages.dev/forms")</f>
      </c>
    </row>
  </sheetData>
  <sheetProtection sheet="1" objects="1" scenarios="1" formatCells="0" formatColumns="0" formatRows="0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title>견적서 양식(척척장부 무료)</dc:title>
  <dc:creator>척척장부 무료 양식</dc:creator>
</cp:coreProperties>
</file>